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aura\Documents\West Texas Friends of the Night Sky\Alpine City Council and workshop\"/>
    </mc:Choice>
  </mc:AlternateContent>
  <xr:revisionPtr revIDLastSave="0" documentId="13_ncr:1_{B4C2577D-E7AD-4A84-95B8-5C3C4F530244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6" i="1"/>
  <c r="H5" i="1"/>
  <c r="H4" i="1"/>
  <c r="B16" i="1" l="1"/>
  <c r="D16" i="1" s="1"/>
  <c r="H9" i="1" s="1"/>
  <c r="H8" i="1" l="1"/>
</calcChain>
</file>

<file path=xl/sharedStrings.xml><?xml version="1.0" encoding="utf-8"?>
<sst xmlns="http://schemas.openxmlformats.org/spreadsheetml/2006/main" count="44" uniqueCount="40">
  <si>
    <t>Initial Lumens</t>
  </si>
  <si>
    <t>Total</t>
  </si>
  <si>
    <t>Site Allowed Total Initial Lumens</t>
  </si>
  <si>
    <t>Label</t>
  </si>
  <si>
    <t>Total Initial Luminaire Lumens</t>
  </si>
  <si>
    <t>Allowance Description</t>
  </si>
  <si>
    <t>Illuminated Acres (Note 1 acre = 43,560 sq ft)</t>
  </si>
  <si>
    <t>Square Feet</t>
  </si>
  <si>
    <t>Allowed per Sq Ft</t>
  </si>
  <si>
    <t># Lamps</t>
  </si>
  <si>
    <t>Mtg Height</t>
  </si>
  <si>
    <t>Kelvin</t>
  </si>
  <si>
    <t>LLF**</t>
  </si>
  <si>
    <t>** LLF = Use efficiency defined by manufacturer</t>
  </si>
  <si>
    <t>If unknown for non-solid state (non-LED) lamps use 0.80</t>
  </si>
  <si>
    <t>Site Sq Ft Note:</t>
  </si>
  <si>
    <t>This is often easiest to calculate by starting with the square footage of the site and substracting the buildings.</t>
  </si>
  <si>
    <t xml:space="preserve">Only the outdoor area to be illuminated may be included in the square footage used to determine site allowed total initial lumens. </t>
  </si>
  <si>
    <t>Other Notes</t>
  </si>
  <si>
    <t xml:space="preserve"> </t>
  </si>
  <si>
    <t>B3</t>
  </si>
  <si>
    <t>YES</t>
  </si>
  <si>
    <t>Is Project within Lumen Limits?</t>
  </si>
  <si>
    <t>Complete Fixture Ordering Number</t>
  </si>
  <si>
    <t>Square footage of building footprints within part of site to be illuminated.</t>
  </si>
  <si>
    <t>Calculated Square footage of area to be illuminated</t>
  </si>
  <si>
    <t>Gross square footage of portion of site to be illuminated.  See Site Sq Ft Note below.</t>
  </si>
  <si>
    <t>That's what is being done here. Check with your lighting reviewer if you have questions.</t>
  </si>
  <si>
    <t>Alpine Sample Lumen Compliance Workbook</t>
  </si>
  <si>
    <t>2700K</t>
  </si>
  <si>
    <t>Bantam Chestnut Wall Sconce;BLE - W -CLAR10 400 with Maxlite LED 18057 13W Par 38 in 2700K</t>
  </si>
  <si>
    <t>Fully Shielded due to depth of fixture causing bulb to be recessed.</t>
  </si>
  <si>
    <t>A2</t>
  </si>
  <si>
    <t>A1</t>
  </si>
  <si>
    <t>2700k</t>
  </si>
  <si>
    <t>Bantam Chestnut Wall Sconce;BLE - W -CLAR10 400 with Maxlite LED 18057 11W Par 30 short neck in 2700K</t>
  </si>
  <si>
    <t>Bowman 6 Wall Sconce; 700WSBOW-LED 827277</t>
  </si>
  <si>
    <t>SD</t>
  </si>
  <si>
    <t>BK-E26-12-B-25 w/BK-111-BZ shades &amp; L-BK-S14-1-120</t>
  </si>
  <si>
    <t>If efficiency unknown, use 0.95 for LEDs.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</si>
</sst>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(Body)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3" fontId="6" fillId="0" borderId="1" xfId="6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6" fillId="0" borderId="1" xfId="61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43" fontId="6" fillId="0" borderId="1" xfId="61" applyFont="1" applyBorder="1" applyAlignment="1">
      <alignment horizontal="center" wrapText="1"/>
    </xf>
    <xf numFmtId="43" fontId="6" fillId="2" borderId="1" xfId="61" applyFont="1" applyFill="1" applyBorder="1" applyAlignment="1">
      <alignment wrapText="1"/>
    </xf>
    <xf numFmtId="43" fontId="6" fillId="2" borderId="1" xfId="6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3" fontId="8" fillId="0" borderId="1" xfId="6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</cellXfs>
  <cellStyles count="108">
    <cellStyle name="Comma" xfId="6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A24" sqref="A24"/>
    </sheetView>
  </sheetViews>
  <sheetFormatPr defaultColWidth="11.5" defaultRowHeight="15"/>
  <cols>
    <col min="1" max="1" width="31.875" style="5" customWidth="1"/>
    <col min="2" max="3" width="7.375" style="6" customWidth="1"/>
    <col min="4" max="4" width="10.625" style="5" customWidth="1"/>
    <col min="5" max="5" width="8" style="6" customWidth="1"/>
    <col min="6" max="6" width="12.375" style="6" customWidth="1"/>
    <col min="7" max="7" width="5.625" style="5" customWidth="1"/>
    <col min="8" max="8" width="11.5" style="5"/>
    <col min="9" max="9" width="21.625" style="5" customWidth="1"/>
    <col min="10" max="10" width="8.625" style="5" customWidth="1"/>
    <col min="11" max="16384" width="11.5" style="5"/>
  </cols>
  <sheetData>
    <row r="1" spans="1:9" ht="57" customHeight="1">
      <c r="A1" s="23" t="s">
        <v>28</v>
      </c>
      <c r="B1" s="24"/>
      <c r="C1" s="24"/>
      <c r="D1" s="24"/>
      <c r="E1" s="24"/>
      <c r="F1" s="24"/>
      <c r="G1" s="24"/>
      <c r="H1" s="24"/>
    </row>
    <row r="2" spans="1:9">
      <c r="A2" s="6"/>
      <c r="G2" s="6"/>
      <c r="H2" s="6"/>
    </row>
    <row r="3" spans="1:9" s="16" customFormat="1">
      <c r="A3" s="16" t="s">
        <v>23</v>
      </c>
      <c r="B3" s="17" t="s">
        <v>3</v>
      </c>
      <c r="C3" s="17" t="s">
        <v>11</v>
      </c>
      <c r="D3" s="16" t="s">
        <v>10</v>
      </c>
      <c r="E3" s="17" t="s">
        <v>9</v>
      </c>
      <c r="F3" s="16" t="s">
        <v>0</v>
      </c>
      <c r="G3" s="16" t="s">
        <v>12</v>
      </c>
      <c r="H3" s="18" t="s">
        <v>1</v>
      </c>
      <c r="I3" s="16" t="s">
        <v>18</v>
      </c>
    </row>
    <row r="4" spans="1:9" ht="45">
      <c r="A4" s="3" t="s">
        <v>30</v>
      </c>
      <c r="B4" s="8" t="s">
        <v>33</v>
      </c>
      <c r="C4" s="15" t="s">
        <v>29</v>
      </c>
      <c r="D4" s="6">
        <v>10</v>
      </c>
      <c r="E4" s="6">
        <v>11</v>
      </c>
      <c r="F4" s="9">
        <v>1050</v>
      </c>
      <c r="G4" s="10">
        <v>0.95</v>
      </c>
      <c r="H4" s="7">
        <f>E4*F4*G4</f>
        <v>10972.5</v>
      </c>
      <c r="I4" s="3" t="s">
        <v>31</v>
      </c>
    </row>
    <row r="5" spans="1:9" ht="45">
      <c r="A5" s="3" t="s">
        <v>35</v>
      </c>
      <c r="B5" s="8" t="s">
        <v>32</v>
      </c>
      <c r="C5" s="15" t="s">
        <v>34</v>
      </c>
      <c r="D5" s="6">
        <v>13</v>
      </c>
      <c r="E5" s="6">
        <v>4</v>
      </c>
      <c r="F5" s="9">
        <v>850</v>
      </c>
      <c r="G5" s="10">
        <v>0.95</v>
      </c>
      <c r="H5" s="7">
        <f>E5*F5*G5</f>
        <v>3230</v>
      </c>
      <c r="I5" s="3" t="s">
        <v>31</v>
      </c>
    </row>
    <row r="6" spans="1:9" ht="30">
      <c r="A6" s="3" t="s">
        <v>36</v>
      </c>
      <c r="B6" s="8" t="s">
        <v>20</v>
      </c>
      <c r="C6" s="15" t="s">
        <v>34</v>
      </c>
      <c r="D6" s="6">
        <v>8</v>
      </c>
      <c r="E6" s="6">
        <v>4</v>
      </c>
      <c r="F6" s="9">
        <v>1163</v>
      </c>
      <c r="G6" s="10">
        <v>0.95</v>
      </c>
      <c r="H6" s="7">
        <f>E6*F6*G6</f>
        <v>4419.3999999999996</v>
      </c>
      <c r="I6" s="3"/>
    </row>
    <row r="7" spans="1:9" ht="30">
      <c r="A7" s="3" t="s">
        <v>38</v>
      </c>
      <c r="B7" s="3" t="s">
        <v>37</v>
      </c>
      <c r="C7" s="15" t="s">
        <v>29</v>
      </c>
      <c r="D7" s="6">
        <v>9</v>
      </c>
      <c r="E7" s="5">
        <v>80</v>
      </c>
      <c r="F7" s="5">
        <v>60</v>
      </c>
      <c r="G7" s="5">
        <v>0.95</v>
      </c>
      <c r="H7" s="7">
        <f>E7*F7*G7</f>
        <v>4560</v>
      </c>
      <c r="I7" s="5" t="s">
        <v>19</v>
      </c>
    </row>
    <row r="8" spans="1:9">
      <c r="A8" s="11"/>
      <c r="B8" s="11"/>
      <c r="C8" s="11"/>
      <c r="D8" s="11"/>
      <c r="E8" s="26" t="s">
        <v>4</v>
      </c>
      <c r="F8" s="27"/>
      <c r="G8" s="28"/>
      <c r="H8" s="7">
        <f>SUM(H4:H7)</f>
        <v>23181.9</v>
      </c>
    </row>
    <row r="9" spans="1:9" ht="15" customHeight="1">
      <c r="A9" s="11"/>
      <c r="B9" s="11"/>
      <c r="C9" s="11"/>
      <c r="D9" s="11"/>
      <c r="E9" s="29" t="s">
        <v>2</v>
      </c>
      <c r="F9" s="30"/>
      <c r="G9" s="31"/>
      <c r="H9" s="7">
        <f>D16</f>
        <v>31074.5952</v>
      </c>
    </row>
    <row r="10" spans="1:9" ht="15" customHeight="1">
      <c r="A10" s="11"/>
      <c r="B10" s="11"/>
      <c r="C10" s="11"/>
      <c r="D10" s="11"/>
      <c r="E10" s="32" t="s">
        <v>22</v>
      </c>
      <c r="F10" s="30"/>
      <c r="G10" s="31"/>
      <c r="H10" s="8" t="s">
        <v>21</v>
      </c>
    </row>
    <row r="11" spans="1:9" ht="15" customHeight="1"/>
    <row r="12" spans="1:9">
      <c r="A12" s="25" t="s">
        <v>6</v>
      </c>
      <c r="B12" s="25"/>
      <c r="C12" s="25"/>
      <c r="D12" s="25"/>
      <c r="E12" s="25"/>
      <c r="F12" s="25"/>
      <c r="G12" s="25"/>
      <c r="H12" s="25"/>
    </row>
    <row r="13" spans="1:9" ht="45">
      <c r="A13" s="1" t="s">
        <v>5</v>
      </c>
      <c r="B13" s="2" t="s">
        <v>7</v>
      </c>
      <c r="C13" s="2" t="s">
        <v>8</v>
      </c>
      <c r="D13" s="1"/>
      <c r="E13" s="2"/>
      <c r="F13" s="2"/>
      <c r="G13" s="1"/>
      <c r="H13" s="1"/>
    </row>
    <row r="14" spans="1:9" s="1" customFormat="1" ht="45">
      <c r="A14" s="4" t="s">
        <v>26</v>
      </c>
      <c r="B14" s="2">
        <v>16560</v>
      </c>
      <c r="C14" s="2"/>
      <c r="E14" s="2"/>
      <c r="F14" s="2"/>
    </row>
    <row r="15" spans="1:9" s="1" customFormat="1" ht="30">
      <c r="A15" s="4" t="s">
        <v>24</v>
      </c>
      <c r="B15" s="2">
        <v>3024</v>
      </c>
      <c r="C15" s="2"/>
      <c r="E15" s="2"/>
      <c r="F15" s="2"/>
    </row>
    <row r="16" spans="1:9" s="1" customFormat="1" ht="30">
      <c r="A16" s="3" t="s">
        <v>25</v>
      </c>
      <c r="B16" s="6">
        <f>B14-B15</f>
        <v>13536</v>
      </c>
      <c r="C16" s="6">
        <v>2.2957000000000001</v>
      </c>
      <c r="D16" s="7">
        <f>B16*C16</f>
        <v>31074.5952</v>
      </c>
      <c r="E16" s="12"/>
      <c r="F16" s="12"/>
      <c r="G16" s="5"/>
      <c r="H16" s="5"/>
    </row>
    <row r="17" spans="1:6">
      <c r="A17" s="5" t="s">
        <v>2</v>
      </c>
      <c r="D17" s="13"/>
      <c r="E17" s="14"/>
      <c r="F17" s="14"/>
    </row>
    <row r="20" spans="1:6">
      <c r="A20" s="19" t="s">
        <v>13</v>
      </c>
      <c r="B20" s="20"/>
    </row>
    <row r="21" spans="1:6">
      <c r="A21" s="21" t="s">
        <v>39</v>
      </c>
      <c r="B21" s="20"/>
    </row>
    <row r="22" spans="1:6">
      <c r="A22" s="19" t="s">
        <v>14</v>
      </c>
      <c r="B22" s="22"/>
      <c r="C22" s="20"/>
    </row>
    <row r="24" spans="1:6">
      <c r="A24" s="5" t="s">
        <v>15</v>
      </c>
    </row>
    <row r="25" spans="1:6" ht="60">
      <c r="A25" s="5" t="s">
        <v>17</v>
      </c>
    </row>
    <row r="26" spans="1:6" ht="45">
      <c r="A26" s="5" t="s">
        <v>16</v>
      </c>
    </row>
    <row r="27" spans="1:6" ht="45">
      <c r="A27" s="3" t="s">
        <v>27</v>
      </c>
    </row>
  </sheetData>
  <mergeCells count="8">
    <mergeCell ref="A20:B20"/>
    <mergeCell ref="A21:B21"/>
    <mergeCell ref="A22:C22"/>
    <mergeCell ref="A1:H1"/>
    <mergeCell ref="A12:H12"/>
    <mergeCell ref="E8:G8"/>
    <mergeCell ref="E9:G9"/>
    <mergeCell ref="E10:G10"/>
  </mergeCells>
  <phoneticPr fontId="5" type="noConversion"/>
  <printOptions gridLine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Luongo Cassidy</dc:creator>
  <cp:lastModifiedBy>Laura Gold</cp:lastModifiedBy>
  <cp:lastPrinted>2012-12-10T17:32:43Z</cp:lastPrinted>
  <dcterms:created xsi:type="dcterms:W3CDTF">2012-12-04T14:58:50Z</dcterms:created>
  <dcterms:modified xsi:type="dcterms:W3CDTF">2020-10-04T12:30:08Z</dcterms:modified>
</cp:coreProperties>
</file>